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Sheet1" sheetId="1" r:id="rId1"/>
    <sheet name="EstR" sheetId="2" r:id="rId2"/>
  </sheets>
  <externalReferences>
    <externalReference r:id="rId5"/>
  </externalReferences>
  <definedNames>
    <definedName name="_xlnm.Print_Area" localSheetId="1">'EstR'!$A$1:$F$41</definedName>
    <definedName name="_xlnm.Print_Area" localSheetId="0">'Sheet1'!$A$2:$AB$45</definedName>
  </definedNames>
  <calcPr fullCalcOnLoad="1"/>
</workbook>
</file>

<file path=xl/sharedStrings.xml><?xml version="1.0" encoding="utf-8"?>
<sst xmlns="http://schemas.openxmlformats.org/spreadsheetml/2006/main" count="86" uniqueCount="78">
  <si>
    <t>Gerencia Financiera</t>
  </si>
  <si>
    <t>Auditoria Interna</t>
  </si>
  <si>
    <t>Cadena de Suministros</t>
  </si>
  <si>
    <t>SARAM, S.A. DE C.V.
BALANCE COMPARATIVO
NIT 0614-291064-002-6  
(Expresado en Dolares Americanos)</t>
  </si>
  <si>
    <t>FEBRERO 2016</t>
  </si>
  <si>
    <t>FEBRERO 2017</t>
  </si>
  <si>
    <t>DIFERENCIA</t>
  </si>
  <si>
    <t>ACTIVO</t>
  </si>
  <si>
    <t>ACTIVO CORRIENTE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</si>
  <si>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</si>
  <si>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</si>
  <si>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</si>
  <si>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</si>
  <si>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</si>
  <si>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ACTIVO NO CORRIENTE</t>
  </si>
  <si>
    <t>1201010101</t>
  </si>
  <si>
    <t>Propiedad, Planta y Equipo</t>
  </si>
  <si>
    <t>120201</t>
  </si>
  <si>
    <t>Depreciación Acumulada</t>
  </si>
  <si>
    <t>120305</t>
  </si>
  <si>
    <t>Activos Intangibles</t>
  </si>
  <si>
    <t>120501010101</t>
  </si>
  <si>
    <t>Inversiones Financieras a Largo Plazo</t>
  </si>
  <si>
    <t>12080113</t>
  </si>
  <si>
    <t>Construcciones en proceso</t>
  </si>
  <si>
    <t>TOTAL ACTIVO</t>
  </si>
  <si>
    <t>PASIVO</t>
  </si>
  <si>
    <t>PASIVO CORRIENTE</t>
  </si>
  <si>
    <t>210101030101</t>
  </si>
  <si>
    <t>Deudas Financieras a Corto Plazo</t>
  </si>
  <si>
    <t>210201</t>
  </si>
  <si>
    <t>Deudas Comerciales y otras Cuentas por Pagar a Corto Plazo</t>
  </si>
  <si>
    <t>210401</t>
  </si>
  <si>
    <t>Beneficios a empleados a corto plazo</t>
  </si>
  <si>
    <t>21050101</t>
  </si>
  <si>
    <t>Impuestos por Pagar</t>
  </si>
  <si>
    <t>210601</t>
  </si>
  <si>
    <t>Dividendos por Pagar</t>
  </si>
  <si>
    <t>211001</t>
  </si>
  <si>
    <t>Costos diferidos</t>
  </si>
  <si>
    <t>PASIVO NO CORRIENTE</t>
  </si>
  <si>
    <t>2201010102</t>
  </si>
  <si>
    <t>Deudas Financieras a Largo Plazo</t>
  </si>
  <si>
    <t>220403</t>
  </si>
  <si>
    <t>Provisiones y Otros Pasivos a Largo Plazo</t>
  </si>
  <si>
    <t>PATRIMONIO</t>
  </si>
  <si>
    <t>310110</t>
  </si>
  <si>
    <t>Capital Social</t>
  </si>
  <si>
    <t>310401</t>
  </si>
  <si>
    <t>Reservas</t>
  </si>
  <si>
    <t>31050103</t>
  </si>
  <si>
    <t>Resultados Acumulados</t>
  </si>
  <si>
    <t>310801</t>
  </si>
  <si>
    <t>Ajuste y Efecto por Valuacion</t>
  </si>
  <si>
    <t>310601</t>
  </si>
  <si>
    <t>Resultados del Ejercicio</t>
  </si>
  <si>
    <t xml:space="preserve">TOTAL PASIVO Y PATRIMONIO
</t>
  </si>
  <si>
    <t>SARAM, S.A. DE C.V.
Empresa Salvadoreña
ESTADO DE RESULTADO INTEGRAL
Por Los Ejercicios Finalizados al 28 de Febrero de 2017 Y Diciembre de 2016
(Expresado en Dolares de Los Estados Unidos de America)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</si>
  <si>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</si>
  <si>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</si>
  <si>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</si>
  <si>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</si>
  <si>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</si>
  <si>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</si>
  <si>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</si>
  <si>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Ventas y Mercadeo</t>
  </si>
  <si>
    <t>Division Avicola</t>
  </si>
  <si>
    <t>Direccion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</si>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</sst>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40A]#,##0.00_);\([$$-440A]#,##0.00\)"/>
    <numFmt numFmtId="165" formatCode="#,##0.00;#,##0.00"/>
    <numFmt numFmtId="166" formatCode="#,##0.00[$%-440A];#,##0.00[$%-440A]"/>
    <numFmt numFmtId="167" formatCode="[$$-440A]#,##0.00;[$$-440A]#,##0.00"/>
    <numFmt numFmtId="168" formatCode="[$$-440A]#,##0.00"/>
    <numFmt numFmtId="169" formatCode="[$$-440A]#,##0.00_);\([$$-440A]#,##0.00\);\-"/>
  </numFmts>
  <fonts count="58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1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sz val="10"/>
      <color indexed="16"/>
      <name val="Microsoft Sans Serif"/>
      <family val="2"/>
    </font>
    <font>
      <b/>
      <u val="single"/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64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 vertical="top"/>
      <protection/>
    </xf>
    <xf numFmtId="0" fontId="4" fillId="32" borderId="5" applyNumberFormat="0" applyFont="0" applyAlignment="0" applyProtection="0"/>
    <xf numFmtId="9" fontId="4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89">
    <xf numFmtId="0" fontId="0" fillId="0" borderId="0" xfId="0" applyAlignment="1">
      <alignment vertical="top"/>
    </xf>
    <xf numFmtId="0" fontId="4" fillId="0" borderId="0" xfId="54">
      <alignment vertical="top"/>
      <protection/>
    </xf>
    <xf numFmtId="49" fontId="4" fillId="0" borderId="0" xfId="54" applyNumberFormat="1">
      <alignment vertical="top"/>
      <protection/>
    </xf>
    <xf numFmtId="49" fontId="6" fillId="0" borderId="0" xfId="54" applyNumberFormat="1" applyFont="1" applyAlignment="1">
      <alignment vertical="top" wrapText="1" readingOrder="1"/>
      <protection/>
    </xf>
    <xf numFmtId="164" fontId="2" fillId="0" borderId="0" xfId="54" applyNumberFormat="1" applyFont="1" applyAlignment="1">
      <alignment horizontal="right" vertical="top" wrapText="1"/>
      <protection/>
    </xf>
    <xf numFmtId="164" fontId="7" fillId="0" borderId="0" xfId="54" applyNumberFormat="1" applyFont="1" applyAlignment="1">
      <alignment horizontal="right" vertical="top" wrapText="1"/>
      <protection/>
    </xf>
    <xf numFmtId="164" fontId="3" fillId="0" borderId="0" xfId="54" applyNumberFormat="1" applyFont="1" applyAlignment="1">
      <alignment horizontal="right" vertical="top" wrapText="1"/>
      <protection/>
    </xf>
    <xf numFmtId="168" fontId="1" fillId="0" borderId="10" xfId="54" applyNumberFormat="1" applyFont="1" applyBorder="1" applyAlignment="1">
      <alignment horizontal="right" vertical="top" wrapText="1"/>
      <protection/>
    </xf>
    <xf numFmtId="0" fontId="1" fillId="0" borderId="0" xfId="54" applyFont="1" applyAlignment="1">
      <alignment vertical="top" readingOrder="1"/>
      <protection/>
    </xf>
    <xf numFmtId="43" fontId="0" fillId="0" borderId="0" xfId="47" applyFont="1" applyAlignment="1">
      <alignment vertical="top"/>
    </xf>
    <xf numFmtId="0" fontId="8" fillId="0" borderId="0" xfId="54" applyFont="1" applyAlignment="1">
      <alignment horizontal="left" vertical="top" wrapText="1"/>
      <protection/>
    </xf>
    <xf numFmtId="0" fontId="3" fillId="0" borderId="0" xfId="54" applyFont="1" applyAlignment="1">
      <alignment horizontal="left" vertical="top" wrapText="1"/>
      <protection/>
    </xf>
    <xf numFmtId="164" fontId="3" fillId="0" borderId="0" xfId="54" applyNumberFormat="1" applyFont="1" applyAlignment="1">
      <alignment horizontal="right" vertical="top" wrapText="1"/>
      <protection/>
    </xf>
    <xf numFmtId="0" fontId="8" fillId="0" borderId="0" xfId="54" applyFont="1" applyAlignment="1">
      <alignment horizontal="left" vertical="top" wrapText="1" readingOrder="1"/>
      <protection/>
    </xf>
    <xf numFmtId="169" fontId="1" fillId="0" borderId="10" xfId="54" applyNumberFormat="1" applyFont="1" applyBorder="1" applyAlignment="1">
      <alignment horizontal="right" vertical="top" wrapText="1"/>
      <protection/>
    </xf>
    <xf numFmtId="0" fontId="2" fillId="0" borderId="0" xfId="54" applyFont="1" applyAlignment="1">
      <alignment horizontal="left" vertical="top" wrapText="1"/>
      <protection/>
    </xf>
    <xf numFmtId="39" fontId="2" fillId="0" borderId="0" xfId="54" applyNumberFormat="1" applyFont="1" applyAlignment="1">
      <alignment horizontal="right" vertical="top" wrapText="1"/>
      <protection/>
    </xf>
    <xf numFmtId="0" fontId="7" fillId="0" borderId="0" xfId="54" applyFont="1" applyAlignment="1">
      <alignment horizontal="left" vertical="top" wrapText="1"/>
      <protection/>
    </xf>
    <xf numFmtId="169" fontId="7" fillId="0" borderId="0" xfId="54" applyNumberFormat="1" applyFont="1" applyAlignment="1">
      <alignment horizontal="right" vertical="top" wrapText="1"/>
      <protection/>
    </xf>
    <xf numFmtId="0" fontId="1" fillId="0" borderId="0" xfId="54" applyFont="1" applyAlignment="1">
      <alignment horizontal="left" vertical="top" wrapText="1"/>
      <protection/>
    </xf>
    <xf numFmtId="0" fontId="1" fillId="0" borderId="0" xfId="54" applyFont="1" applyAlignment="1">
      <alignment horizontal="center" vertical="top" wrapText="1" readingOrder="1"/>
      <protection/>
    </xf>
    <xf numFmtId="49" fontId="6" fillId="0" borderId="0" xfId="54" applyNumberFormat="1" applyFont="1" applyAlignment="1">
      <alignment horizontal="center" vertical="top" wrapText="1"/>
      <protection/>
    </xf>
    <xf numFmtId="49" fontId="6" fillId="0" borderId="0" xfId="54" applyNumberFormat="1" applyFont="1" applyAlignment="1">
      <alignment horizontal="center" vertical="top" wrapText="1" readingOrder="1"/>
      <protection/>
    </xf>
    <xf numFmtId="0" fontId="26" fillId="0" borderId="0" xfId="0" applyFont="1" applyAlignment="1">
      <alignment horizontal="center" vertical="center" wrapText="1"/>
    </xf>
    <xf numFmtId="43" fontId="27" fillId="0" borderId="0" xfId="49" applyFont="1" applyAlignment="1">
      <alignment/>
    </xf>
    <xf numFmtId="44" fontId="28" fillId="0" borderId="0" xfId="52" applyFont="1" applyAlignment="1">
      <alignment/>
    </xf>
    <xf numFmtId="0" fontId="28" fillId="0" borderId="0" xfId="0" applyFont="1" applyAlignment="1">
      <alignment/>
    </xf>
    <xf numFmtId="49" fontId="29" fillId="0" borderId="0" xfId="0" applyNumberFormat="1" applyFont="1" applyBorder="1" applyAlignment="1">
      <alignment horizontal="center" wrapText="1"/>
    </xf>
    <xf numFmtId="44" fontId="29" fillId="0" borderId="0" xfId="52" applyFont="1" applyBorder="1" applyAlignment="1">
      <alignment horizontal="center" wrapText="1"/>
    </xf>
    <xf numFmtId="0" fontId="30" fillId="0" borderId="0" xfId="49" applyNumberFormat="1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 wrapText="1"/>
    </xf>
    <xf numFmtId="43" fontId="30" fillId="0" borderId="0" xfId="49" applyFont="1" applyBorder="1" applyAlignment="1">
      <alignment horizontal="center" wrapText="1"/>
    </xf>
    <xf numFmtId="44" fontId="30" fillId="0" borderId="0" xfId="52" applyFont="1" applyBorder="1" applyAlignment="1">
      <alignment/>
    </xf>
    <xf numFmtId="0" fontId="30" fillId="0" borderId="0" xfId="0" applyFont="1" applyBorder="1" applyAlignment="1">
      <alignment/>
    </xf>
    <xf numFmtId="49" fontId="27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44" fontId="27" fillId="0" borderId="0" xfId="52" applyFont="1" applyAlignment="1">
      <alignment/>
    </xf>
    <xf numFmtId="44" fontId="27" fillId="0" borderId="0" xfId="52" applyFont="1" applyBorder="1" applyAlignment="1">
      <alignment/>
    </xf>
    <xf numFmtId="44" fontId="27" fillId="0" borderId="0" xfId="52" applyFont="1" applyBorder="1" applyAlignment="1">
      <alignment horizontal="right"/>
    </xf>
    <xf numFmtId="43" fontId="27" fillId="0" borderId="0" xfId="49" applyFont="1" applyBorder="1" applyAlignment="1">
      <alignment horizontal="right"/>
    </xf>
    <xf numFmtId="43" fontId="27" fillId="0" borderId="0" xfId="49" applyFont="1" applyBorder="1" applyAlignment="1">
      <alignment/>
    </xf>
    <xf numFmtId="49" fontId="5" fillId="0" borderId="0" xfId="0" applyNumberFormat="1" applyFont="1" applyAlignment="1">
      <alignment horizontal="left"/>
    </xf>
    <xf numFmtId="44" fontId="5" fillId="0" borderId="0" xfId="52" applyFont="1" applyBorder="1" applyAlignment="1">
      <alignment horizontal="right"/>
    </xf>
    <xf numFmtId="43" fontId="5" fillId="0" borderId="0" xfId="49" applyFont="1" applyBorder="1" applyAlignment="1">
      <alignment horizontal="right"/>
    </xf>
    <xf numFmtId="44" fontId="5" fillId="0" borderId="0" xfId="52" applyFont="1" applyAlignment="1">
      <alignment/>
    </xf>
    <xf numFmtId="0" fontId="0" fillId="0" borderId="0" xfId="0" applyAlignment="1">
      <alignment/>
    </xf>
    <xf numFmtId="49" fontId="31" fillId="0" borderId="0" xfId="0" applyNumberFormat="1" applyFont="1" applyAlignment="1">
      <alignment horizontal="left"/>
    </xf>
    <xf numFmtId="44" fontId="31" fillId="0" borderId="0" xfId="52" applyFont="1" applyBorder="1" applyAlignment="1">
      <alignment horizontal="right"/>
    </xf>
    <xf numFmtId="43" fontId="31" fillId="0" borderId="0" xfId="49" applyFont="1" applyBorder="1" applyAlignment="1">
      <alignment horizontal="right"/>
    </xf>
    <xf numFmtId="44" fontId="32" fillId="0" borderId="0" xfId="52" applyFont="1" applyAlignment="1">
      <alignment/>
    </xf>
    <xf numFmtId="0" fontId="32" fillId="0" borderId="0" xfId="0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43" fontId="27" fillId="0" borderId="11" xfId="49" applyFont="1" applyBorder="1" applyAlignment="1">
      <alignment/>
    </xf>
    <xf numFmtId="43" fontId="26" fillId="0" borderId="11" xfId="49" applyFont="1" applyBorder="1" applyAlignment="1">
      <alignment/>
    </xf>
    <xf numFmtId="49" fontId="33" fillId="0" borderId="0" xfId="0" applyNumberFormat="1" applyFont="1" applyAlignment="1">
      <alignment horizontal="left"/>
    </xf>
    <xf numFmtId="44" fontId="33" fillId="0" borderId="0" xfId="52" applyFont="1" applyAlignment="1">
      <alignment horizontal="right"/>
    </xf>
    <xf numFmtId="43" fontId="33" fillId="0" borderId="0" xfId="49" applyFont="1" applyAlignment="1">
      <alignment horizontal="right"/>
    </xf>
    <xf numFmtId="44" fontId="33" fillId="0" borderId="0" xfId="52" applyFont="1" applyBorder="1" applyAlignment="1">
      <alignment horizontal="right"/>
    </xf>
    <xf numFmtId="44" fontId="33" fillId="0" borderId="0" xfId="52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44" fontId="34" fillId="0" borderId="0" xfId="52" applyFont="1" applyAlignment="1">
      <alignment/>
    </xf>
    <xf numFmtId="43" fontId="34" fillId="0" borderId="0" xfId="49" applyFont="1" applyAlignment="1">
      <alignment/>
    </xf>
    <xf numFmtId="44" fontId="34" fillId="0" borderId="0" xfId="52" applyFont="1" applyBorder="1" applyAlignment="1">
      <alignment/>
    </xf>
    <xf numFmtId="43" fontId="33" fillId="33" borderId="0" xfId="49" applyFont="1" applyFill="1" applyAlignment="1">
      <alignment horizontal="right"/>
    </xf>
    <xf numFmtId="49" fontId="35" fillId="0" borderId="0" xfId="0" applyNumberFormat="1" applyFont="1" applyAlignment="1">
      <alignment horizontal="left"/>
    </xf>
    <xf numFmtId="44" fontId="36" fillId="0" borderId="0" xfId="52" applyFont="1" applyAlignment="1">
      <alignment/>
    </xf>
    <xf numFmtId="0" fontId="36" fillId="0" borderId="0" xfId="0" applyFont="1" applyAlignment="1">
      <alignment/>
    </xf>
    <xf numFmtId="44" fontId="31" fillId="0" borderId="0" xfId="52" applyFont="1" applyAlignment="1">
      <alignment horizontal="right"/>
    </xf>
    <xf numFmtId="43" fontId="31" fillId="0" borderId="0" xfId="49" applyFont="1" applyAlignment="1">
      <alignment horizontal="right"/>
    </xf>
    <xf numFmtId="0" fontId="34" fillId="0" borderId="0" xfId="0" applyFont="1" applyFill="1" applyAlignment="1">
      <alignment horizontal="center"/>
    </xf>
    <xf numFmtId="44" fontId="34" fillId="0" borderId="0" xfId="52" applyFont="1" applyFill="1" applyAlignment="1">
      <alignment/>
    </xf>
    <xf numFmtId="43" fontId="34" fillId="0" borderId="0" xfId="49" applyFont="1" applyFill="1" applyAlignment="1">
      <alignment/>
    </xf>
    <xf numFmtId="44" fontId="34" fillId="0" borderId="0" xfId="52" applyFont="1" applyFill="1" applyBorder="1" applyAlignment="1">
      <alignment/>
    </xf>
    <xf numFmtId="43" fontId="37" fillId="0" borderId="0" xfId="49" applyFont="1" applyFill="1" applyAlignment="1">
      <alignment/>
    </xf>
    <xf numFmtId="49" fontId="38" fillId="0" borderId="0" xfId="0" applyNumberFormat="1" applyFont="1" applyFill="1" applyAlignment="1">
      <alignment horizontal="left"/>
    </xf>
    <xf numFmtId="49" fontId="38" fillId="0" borderId="0" xfId="0" applyNumberFormat="1" applyFont="1" applyAlignment="1">
      <alignment horizontal="left"/>
    </xf>
    <xf numFmtId="43" fontId="38" fillId="0" borderId="0" xfId="49" applyFont="1" applyBorder="1" applyAlignment="1">
      <alignment horizontal="right"/>
    </xf>
    <xf numFmtId="43" fontId="34" fillId="0" borderId="0" xfId="49" applyFont="1" applyFill="1" applyBorder="1" applyAlignment="1">
      <alignment/>
    </xf>
    <xf numFmtId="49" fontId="38" fillId="0" borderId="0" xfId="0" applyNumberFormat="1" applyFont="1" applyFill="1" applyAlignment="1">
      <alignment horizontal="center"/>
    </xf>
    <xf numFmtId="43" fontId="34" fillId="0" borderId="12" xfId="49" applyFont="1" applyFill="1" applyBorder="1" applyAlignment="1">
      <alignment/>
    </xf>
    <xf numFmtId="0" fontId="39" fillId="0" borderId="0" xfId="0" applyFont="1" applyAlignment="1">
      <alignment/>
    </xf>
    <xf numFmtId="43" fontId="34" fillId="33" borderId="0" xfId="49" applyFont="1" applyFill="1" applyBorder="1" applyAlignment="1">
      <alignment/>
    </xf>
    <xf numFmtId="0" fontId="26" fillId="0" borderId="0" xfId="0" applyFont="1" applyAlignment="1">
      <alignment/>
    </xf>
    <xf numFmtId="49" fontId="40" fillId="0" borderId="0" xfId="0" applyNumberFormat="1" applyFont="1" applyFill="1" applyAlignment="1">
      <alignment horizontal="center"/>
    </xf>
    <xf numFmtId="44" fontId="37" fillId="0" borderId="0" xfId="52" applyFont="1" applyFill="1" applyAlignment="1">
      <alignment/>
    </xf>
    <xf numFmtId="43" fontId="37" fillId="0" borderId="13" xfId="49" applyFont="1" applyFill="1" applyBorder="1" applyAlignment="1">
      <alignment/>
    </xf>
    <xf numFmtId="44" fontId="37" fillId="0" borderId="0" xfId="52" applyFont="1" applyFill="1" applyBorder="1" applyAlignment="1">
      <alignment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ysi.Perez\Documents\BALANCES\04%20Abril%2017\EEFF%20abril%2017\EEFF%20abril%2017\EEFF%20bolsa%20abril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Es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7"/>
  <sheetViews>
    <sheetView showGridLines="0" showOutlineSymbols="0" zoomScalePageLayoutView="0" workbookViewId="0" topLeftCell="A1">
      <pane ySplit="8" topLeftCell="A30" activePane="bottomLeft" state="frozen"/>
      <selection pane="topLeft" activeCell="A1" sqref="A1"/>
      <selection pane="bottomLeft" activeCell="W43" sqref="W43"/>
    </sheetView>
  </sheetViews>
  <sheetFormatPr defaultColWidth="6.8515625" defaultRowHeight="12.75" customHeight="1"/>
  <cols>
    <col min="1" max="1" width="2.28125" style="1" customWidth="1"/>
    <col min="2" max="2" width="8.00390625" style="1" customWidth="1"/>
    <col min="3" max="3" width="5.421875" style="1" customWidth="1"/>
    <col min="4" max="4" width="2.57421875" style="1" customWidth="1"/>
    <col min="5" max="5" width="3.421875" style="1" customWidth="1"/>
    <col min="6" max="6" width="1.1484375" style="1" customWidth="1"/>
    <col min="7" max="7" width="0.9921875" style="1" customWidth="1"/>
    <col min="8" max="8" width="2.28125" style="1" customWidth="1"/>
    <col min="9" max="9" width="2.421875" style="1" customWidth="1"/>
    <col min="10" max="10" width="5.140625" style="1" customWidth="1"/>
    <col min="11" max="11" width="10.8515625" style="1" hidden="1" customWidth="1"/>
    <col min="12" max="12" width="9.140625" style="1" customWidth="1"/>
    <col min="13" max="13" width="2.28125" style="1" customWidth="1"/>
    <col min="14" max="14" width="5.7109375" style="1" customWidth="1"/>
    <col min="15" max="15" width="3.421875" style="1" customWidth="1"/>
    <col min="16" max="16" width="2.28125" style="1" customWidth="1"/>
    <col min="17" max="17" width="1.1484375" style="1" customWidth="1"/>
    <col min="18" max="18" width="13.7109375" style="1" bestFit="1" customWidth="1"/>
    <col min="19" max="19" width="3.7109375" style="1" customWidth="1"/>
    <col min="20" max="20" width="1.1484375" style="1" customWidth="1"/>
    <col min="21" max="21" width="2.00390625" style="1" customWidth="1"/>
    <col min="22" max="22" width="2.57421875" style="1" customWidth="1"/>
    <col min="23" max="23" width="13.7109375" style="1" bestFit="1" customWidth="1"/>
    <col min="24" max="24" width="3.57421875" style="1" customWidth="1"/>
    <col min="25" max="25" width="3.421875" style="1" customWidth="1"/>
    <col min="26" max="26" width="2.28125" style="1" customWidth="1"/>
    <col min="27" max="27" width="1.7109375" style="1" customWidth="1"/>
    <col min="28" max="28" width="10.8515625" style="1" customWidth="1"/>
    <col min="29" max="29" width="3.28125" style="1" customWidth="1"/>
    <col min="30" max="16384" width="6.8515625" style="1" customWidth="1"/>
  </cols>
  <sheetData>
    <row r="1" ht="12" customHeight="1"/>
    <row r="2" spans="1:28" ht="12" customHeight="1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ht="12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ht="12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21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ht="18" customHeight="1"/>
    <row r="7" ht="6" customHeight="1"/>
    <row r="8" spans="16:29" s="2" customFormat="1" ht="12.75" customHeight="1">
      <c r="P8" s="21" t="s">
        <v>4</v>
      </c>
      <c r="Q8" s="21"/>
      <c r="R8" s="21"/>
      <c r="S8" s="21"/>
      <c r="V8" s="21" t="s">
        <v>5</v>
      </c>
      <c r="W8" s="21"/>
      <c r="X8" s="21"/>
      <c r="Z8" s="22" t="s">
        <v>6</v>
      </c>
      <c r="AA8" s="22"/>
      <c r="AB8" s="22"/>
      <c r="AC8" s="3"/>
    </row>
    <row r="9" ht="7.5" customHeight="1"/>
    <row r="10" spans="1:28" ht="14.25" customHeight="1">
      <c r="A10" s="15" t="s">
        <v>7</v>
      </c>
      <c r="B10" s="15"/>
      <c r="C10" s="15"/>
      <c r="D10" s="15"/>
      <c r="E10" s="15"/>
      <c r="F10" s="15"/>
      <c r="G10" s="15"/>
      <c r="R10" s="4">
        <f>+R11+R17</f>
        <v>16291323.003783237</v>
      </c>
      <c r="W10" s="4">
        <f>+W11+W17</f>
        <v>17777038.63</v>
      </c>
      <c r="AA10" s="16">
        <f aca="true" t="shared" si="0" ref="AA10:AA17">+W10-R10</f>
        <v>1485715.6262167618</v>
      </c>
      <c r="AB10" s="16"/>
    </row>
    <row r="11" spans="2:28" ht="13.5" customHeight="1">
      <c r="B11" s="17" t="s">
        <v>8</v>
      </c>
      <c r="C11" s="17"/>
      <c r="D11" s="17"/>
      <c r="E11" s="17"/>
      <c r="F11" s="17"/>
      <c r="G11" s="17"/>
      <c r="H11" s="17"/>
      <c r="R11" s="5">
        <f>SUM(R12:R16)</f>
        <v>7830709.783783238</v>
      </c>
      <c r="W11" s="5">
        <f>SUM(W12:W16)</f>
        <v>7988925.050000001</v>
      </c>
      <c r="AA11" s="18">
        <f t="shared" si="0"/>
        <v>158215.26621676236</v>
      </c>
      <c r="AB11" s="18"/>
    </row>
    <row r="12" spans="1:28" ht="13.5" customHeight="1">
      <c r="A12" s="10">
        <v>1101</v>
      </c>
      <c r="B12" s="10"/>
      <c r="E12" s="11" t="s">
        <v>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R12" s="6">
        <v>692552.03</v>
      </c>
      <c r="W12" s="6">
        <v>786335.75</v>
      </c>
      <c r="AA12" s="12">
        <f t="shared" si="0"/>
        <v>93783.71999999997</v>
      </c>
      <c r="AB12" s="12"/>
    </row>
    <row r="13" spans="1:28" ht="13.5" customHeight="1">
      <c r="A13" s="10">
        <v>1102</v>
      </c>
      <c r="B13" s="10"/>
      <c r="E13" s="11" t="s">
        <v>10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R13" s="6">
        <v>0</v>
      </c>
      <c r="W13" s="6">
        <v>396034.67</v>
      </c>
      <c r="AA13" s="12">
        <f>+W13-R13</f>
        <v>396034.67</v>
      </c>
      <c r="AB13" s="12"/>
    </row>
    <row r="14" spans="1:28" ht="13.5" customHeight="1">
      <c r="A14" s="10">
        <v>1103</v>
      </c>
      <c r="B14" s="10"/>
      <c r="E14" s="11" t="s">
        <v>11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R14" s="6">
        <v>1965131.67</v>
      </c>
      <c r="W14" s="6">
        <v>2028060.6500000001</v>
      </c>
      <c r="AA14" s="12">
        <f t="shared" si="0"/>
        <v>62928.980000000214</v>
      </c>
      <c r="AB14" s="12"/>
    </row>
    <row r="15" spans="1:28" ht="13.5" customHeight="1">
      <c r="A15" s="10">
        <v>1104</v>
      </c>
      <c r="B15" s="10"/>
      <c r="E15" s="11" t="s">
        <v>12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R15" s="6">
        <v>3873353.1037832387</v>
      </c>
      <c r="W15" s="6">
        <v>3597283.54</v>
      </c>
      <c r="AA15" s="12">
        <f t="shared" si="0"/>
        <v>-276069.56378323864</v>
      </c>
      <c r="AB15" s="12"/>
    </row>
    <row r="16" spans="1:28" ht="13.5" customHeight="1">
      <c r="A16" s="10">
        <v>1105</v>
      </c>
      <c r="B16" s="10"/>
      <c r="E16" s="11" t="s">
        <v>13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R16" s="6">
        <v>1299672.98</v>
      </c>
      <c r="W16" s="6">
        <v>1181210.44</v>
      </c>
      <c r="AA16" s="12">
        <f t="shared" si="0"/>
        <v>-118462.54000000004</v>
      </c>
      <c r="AB16" s="12"/>
    </row>
    <row r="17" spans="2:28" ht="13.5" customHeight="1">
      <c r="B17" s="17" t="s">
        <v>14</v>
      </c>
      <c r="C17" s="17"/>
      <c r="D17" s="17"/>
      <c r="E17" s="17"/>
      <c r="F17" s="17"/>
      <c r="G17" s="17"/>
      <c r="H17" s="17"/>
      <c r="R17" s="5">
        <f>SUM(R18:R22)</f>
        <v>8460613.219999999</v>
      </c>
      <c r="W17" s="5">
        <f>SUM(W18:W22)</f>
        <v>9788113.579999998</v>
      </c>
      <c r="AA17" s="18">
        <f t="shared" si="0"/>
        <v>1327500.3599999994</v>
      </c>
      <c r="AB17" s="18"/>
    </row>
    <row r="18" spans="1:28" ht="13.5" customHeight="1">
      <c r="A18" s="10" t="s">
        <v>15</v>
      </c>
      <c r="B18" s="10"/>
      <c r="E18" s="11" t="s">
        <v>16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R18" s="6">
        <v>8482204.77</v>
      </c>
      <c r="W18" s="6">
        <v>12348090.85</v>
      </c>
      <c r="AA18" s="12">
        <f>+W18-R18</f>
        <v>3865886.08</v>
      </c>
      <c r="AB18" s="12"/>
    </row>
    <row r="19" spans="1:28" ht="13.5" customHeight="1">
      <c r="A19" s="10" t="s">
        <v>17</v>
      </c>
      <c r="B19" s="10"/>
      <c r="E19" s="11" t="s">
        <v>18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R19" s="6">
        <v>-2706255.08</v>
      </c>
      <c r="W19" s="6">
        <v>-3517196.95</v>
      </c>
      <c r="AA19" s="12">
        <f>+W19-R19</f>
        <v>-810941.8700000001</v>
      </c>
      <c r="AB19" s="12"/>
    </row>
    <row r="20" spans="1:28" ht="13.5" customHeight="1">
      <c r="A20" s="10" t="s">
        <v>19</v>
      </c>
      <c r="B20" s="10"/>
      <c r="E20" s="11" t="s">
        <v>20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R20" s="6">
        <v>9205.72</v>
      </c>
      <c r="W20" s="6">
        <v>6534.33</v>
      </c>
      <c r="AA20" s="12">
        <f>+W20-R20</f>
        <v>-2671.3899999999994</v>
      </c>
      <c r="AB20" s="12"/>
    </row>
    <row r="21" spans="1:28" ht="13.5" customHeight="1">
      <c r="A21" s="10" t="s">
        <v>21</v>
      </c>
      <c r="B21" s="10"/>
      <c r="E21" s="11" t="s">
        <v>22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R21" s="6">
        <v>369085.54</v>
      </c>
      <c r="W21" s="6">
        <v>0</v>
      </c>
      <c r="AA21" s="12">
        <f>+W21-R21</f>
        <v>-369085.54</v>
      </c>
      <c r="AB21" s="12"/>
    </row>
    <row r="22" spans="1:28" ht="13.5" customHeight="1">
      <c r="A22" s="10" t="s">
        <v>23</v>
      </c>
      <c r="B22" s="10"/>
      <c r="E22" s="11" t="s">
        <v>24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R22" s="6">
        <v>2306372.27</v>
      </c>
      <c r="W22" s="6">
        <v>950685.35</v>
      </c>
      <c r="AA22" s="12">
        <f>+W22-R22</f>
        <v>-1355686.92</v>
      </c>
      <c r="AB22" s="12"/>
    </row>
    <row r="23" ht="6" customHeight="1"/>
    <row r="24" spans="7:23" ht="13.5" thickBot="1">
      <c r="G24" s="19" t="s">
        <v>25</v>
      </c>
      <c r="H24" s="19"/>
      <c r="I24" s="19"/>
      <c r="J24" s="19"/>
      <c r="K24" s="19"/>
      <c r="L24" s="19"/>
      <c r="R24" s="7">
        <f>+R10</f>
        <v>16291323.003783237</v>
      </c>
      <c r="W24" s="7">
        <f>+W10</f>
        <v>17777038.63</v>
      </c>
    </row>
    <row r="25" ht="13.5" thickTop="1"/>
    <row r="26" spans="1:28" ht="14.25" customHeight="1">
      <c r="A26" s="15" t="s">
        <v>26</v>
      </c>
      <c r="B26" s="15"/>
      <c r="C26" s="15"/>
      <c r="D26" s="15"/>
      <c r="E26" s="15"/>
      <c r="F26" s="15"/>
      <c r="G26" s="15"/>
      <c r="R26" s="4">
        <f>+R27+R34</f>
        <v>10646588.33</v>
      </c>
      <c r="W26" s="4">
        <f>+W27+W34</f>
        <v>11678520.01</v>
      </c>
      <c r="AA26" s="16">
        <f aca="true" t="shared" si="1" ref="AA26:AA43">+W26-R26</f>
        <v>1031931.6799999997</v>
      </c>
      <c r="AB26" s="16"/>
    </row>
    <row r="27" spans="2:28" ht="13.5" customHeight="1">
      <c r="B27" s="17" t="s">
        <v>27</v>
      </c>
      <c r="C27" s="17"/>
      <c r="D27" s="17"/>
      <c r="E27" s="17"/>
      <c r="F27" s="17"/>
      <c r="G27" s="17"/>
      <c r="H27" s="17"/>
      <c r="R27" s="5">
        <f>SUM(R28:R33)</f>
        <v>8101782.08</v>
      </c>
      <c r="W27" s="5">
        <f>SUM(W28:W33)</f>
        <v>7735564.84</v>
      </c>
      <c r="AA27" s="18">
        <f t="shared" si="1"/>
        <v>-366217.2400000002</v>
      </c>
      <c r="AB27" s="18"/>
    </row>
    <row r="28" spans="1:28" ht="13.5" customHeight="1">
      <c r="A28" s="10" t="s">
        <v>28</v>
      </c>
      <c r="B28" s="10"/>
      <c r="E28" s="11" t="s">
        <v>29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R28" s="6">
        <v>5411789.39</v>
      </c>
      <c r="W28" s="6">
        <v>5048264.82</v>
      </c>
      <c r="AA28" s="12">
        <f t="shared" si="1"/>
        <v>-363524.56999999937</v>
      </c>
      <c r="AB28" s="12"/>
    </row>
    <row r="29" spans="1:28" ht="13.5" customHeight="1">
      <c r="A29" s="10" t="s">
        <v>30</v>
      </c>
      <c r="B29" s="10"/>
      <c r="E29" s="11" t="s">
        <v>31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R29" s="6">
        <v>1519057.53</v>
      </c>
      <c r="W29" s="6">
        <v>1499415.19</v>
      </c>
      <c r="AA29" s="12">
        <f t="shared" si="1"/>
        <v>-19642.340000000084</v>
      </c>
      <c r="AB29" s="12"/>
    </row>
    <row r="30" spans="1:28" ht="13.5" customHeight="1">
      <c r="A30" s="10" t="s">
        <v>32</v>
      </c>
      <c r="B30" s="10"/>
      <c r="E30" s="11" t="s">
        <v>33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R30" s="6">
        <v>95549.89</v>
      </c>
      <c r="W30" s="6">
        <v>60298.87</v>
      </c>
      <c r="AA30" s="12">
        <f t="shared" si="1"/>
        <v>-35251.02</v>
      </c>
      <c r="AB30" s="12"/>
    </row>
    <row r="31" spans="1:28" ht="13.5" customHeight="1">
      <c r="A31" s="10" t="s">
        <v>34</v>
      </c>
      <c r="B31" s="10"/>
      <c r="E31" s="11" t="s">
        <v>35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R31" s="6">
        <v>674306.77</v>
      </c>
      <c r="W31" s="6">
        <v>727092.55</v>
      </c>
      <c r="AA31" s="12">
        <f t="shared" si="1"/>
        <v>52785.78000000003</v>
      </c>
      <c r="AB31" s="12"/>
    </row>
    <row r="32" spans="1:28" ht="13.5" customHeight="1">
      <c r="A32" s="10" t="s">
        <v>36</v>
      </c>
      <c r="B32" s="10"/>
      <c r="E32" s="11" t="s">
        <v>37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R32" s="6">
        <v>326221.59</v>
      </c>
      <c r="W32" s="6">
        <v>400493.41000000003</v>
      </c>
      <c r="AA32" s="12">
        <f t="shared" si="1"/>
        <v>74271.82</v>
      </c>
      <c r="AB32" s="12"/>
    </row>
    <row r="33" spans="1:28" ht="13.5" customHeight="1">
      <c r="A33" s="10" t="s">
        <v>38</v>
      </c>
      <c r="B33" s="10"/>
      <c r="E33" s="11" t="s">
        <v>39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R33" s="6">
        <v>74856.91</v>
      </c>
      <c r="W33" s="6">
        <v>0</v>
      </c>
      <c r="AA33" s="12">
        <f>+W33-R33</f>
        <v>-74856.91</v>
      </c>
      <c r="AB33" s="12"/>
    </row>
    <row r="34" spans="2:28" ht="13.5" customHeight="1">
      <c r="B34" s="17" t="s">
        <v>40</v>
      </c>
      <c r="C34" s="17"/>
      <c r="D34" s="17"/>
      <c r="E34" s="17"/>
      <c r="F34" s="17"/>
      <c r="G34" s="17"/>
      <c r="H34" s="17"/>
      <c r="R34" s="5">
        <f>+R35+R36</f>
        <v>2544806.25</v>
      </c>
      <c r="W34" s="5">
        <f>+W35+W36</f>
        <v>3942955.17</v>
      </c>
      <c r="AA34" s="18">
        <f t="shared" si="1"/>
        <v>1398148.92</v>
      </c>
      <c r="AB34" s="18"/>
    </row>
    <row r="35" spans="1:28" ht="13.5" customHeight="1">
      <c r="A35" s="10" t="s">
        <v>41</v>
      </c>
      <c r="B35" s="10"/>
      <c r="E35" s="11" t="s">
        <v>42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R35" s="6">
        <v>2373377.68</v>
      </c>
      <c r="W35" s="6">
        <v>3771526.6</v>
      </c>
      <c r="AA35" s="12">
        <f t="shared" si="1"/>
        <v>1398148.92</v>
      </c>
      <c r="AB35" s="12"/>
    </row>
    <row r="36" spans="1:28" ht="13.5" customHeight="1">
      <c r="A36" s="10" t="s">
        <v>43</v>
      </c>
      <c r="B36" s="10"/>
      <c r="E36" s="11" t="s">
        <v>44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R36" s="6">
        <v>171428.57</v>
      </c>
      <c r="W36" s="6">
        <v>171428.57</v>
      </c>
      <c r="AA36" s="12">
        <f t="shared" si="1"/>
        <v>0</v>
      </c>
      <c r="AB36" s="12"/>
    </row>
    <row r="37" spans="1:28" ht="14.25" customHeight="1">
      <c r="A37" s="15" t="s">
        <v>45</v>
      </c>
      <c r="B37" s="15"/>
      <c r="C37" s="15"/>
      <c r="D37" s="15"/>
      <c r="E37" s="15"/>
      <c r="F37" s="15"/>
      <c r="G37" s="15"/>
      <c r="R37" s="4">
        <f>+R38</f>
        <v>5644734.673783246</v>
      </c>
      <c r="W37" s="4">
        <f>+W38</f>
        <v>6098518.62</v>
      </c>
      <c r="AA37" s="16">
        <f t="shared" si="1"/>
        <v>453783.9462167537</v>
      </c>
      <c r="AB37" s="16"/>
    </row>
    <row r="38" spans="2:28" ht="13.5" customHeight="1">
      <c r="B38" s="17" t="s">
        <v>45</v>
      </c>
      <c r="C38" s="17"/>
      <c r="D38" s="17"/>
      <c r="E38" s="17"/>
      <c r="F38" s="17"/>
      <c r="G38" s="17"/>
      <c r="H38" s="17"/>
      <c r="R38" s="5">
        <f>SUM(R39:R43)</f>
        <v>5644734.673783246</v>
      </c>
      <c r="W38" s="5">
        <f>SUM(W39:W43)</f>
        <v>6098518.62</v>
      </c>
      <c r="AA38" s="18">
        <f t="shared" si="1"/>
        <v>453783.9462167537</v>
      </c>
      <c r="AB38" s="18"/>
    </row>
    <row r="39" spans="1:28" ht="13.5" customHeight="1">
      <c r="A39" s="10" t="s">
        <v>46</v>
      </c>
      <c r="B39" s="10"/>
      <c r="E39" s="11" t="s">
        <v>47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R39" s="6">
        <v>3150000</v>
      </c>
      <c r="W39" s="6">
        <v>3150000</v>
      </c>
      <c r="AA39" s="12">
        <f t="shared" si="1"/>
        <v>0</v>
      </c>
      <c r="AB39" s="12"/>
    </row>
    <row r="40" spans="1:28" ht="13.5" customHeight="1">
      <c r="A40" s="10" t="s">
        <v>48</v>
      </c>
      <c r="B40" s="10"/>
      <c r="E40" s="11" t="s">
        <v>49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R40" s="6">
        <v>510558.2</v>
      </c>
      <c r="W40" s="6">
        <v>620018.33</v>
      </c>
      <c r="AA40" s="12">
        <f t="shared" si="1"/>
        <v>109460.12999999995</v>
      </c>
      <c r="AB40" s="12"/>
    </row>
    <row r="41" spans="1:28" ht="13.5" customHeight="1">
      <c r="A41" s="10" t="s">
        <v>50</v>
      </c>
      <c r="B41" s="10"/>
      <c r="E41" s="11" t="s">
        <v>51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R41" s="6">
        <v>1389880.98</v>
      </c>
      <c r="W41" s="6">
        <v>1784045.71</v>
      </c>
      <c r="AA41" s="12">
        <f t="shared" si="1"/>
        <v>394164.73</v>
      </c>
      <c r="AB41" s="12"/>
    </row>
    <row r="42" spans="1:28" ht="13.5" customHeight="1">
      <c r="A42" s="10" t="s">
        <v>52</v>
      </c>
      <c r="B42" s="10"/>
      <c r="E42" s="11" t="s">
        <v>53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R42" s="6">
        <v>316007.92</v>
      </c>
      <c r="W42" s="6">
        <v>316007.92</v>
      </c>
      <c r="AA42" s="12">
        <f t="shared" si="1"/>
        <v>0</v>
      </c>
      <c r="AB42" s="12"/>
    </row>
    <row r="43" spans="1:28" ht="13.5" customHeight="1">
      <c r="A43" s="10" t="s">
        <v>54</v>
      </c>
      <c r="B43" s="10"/>
      <c r="E43" s="11" t="s">
        <v>55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R43" s="6">
        <v>278287.573783247</v>
      </c>
      <c r="W43" s="6">
        <v>228446.66</v>
      </c>
      <c r="AA43" s="12">
        <f t="shared" si="1"/>
        <v>-49840.91378324697</v>
      </c>
      <c r="AB43" s="12"/>
    </row>
    <row r="44" spans="5:11" ht="9.75" customHeight="1">
      <c r="E44" s="13"/>
      <c r="F44" s="13"/>
      <c r="G44" s="13"/>
      <c r="H44" s="13"/>
      <c r="I44" s="13"/>
      <c r="J44" s="13"/>
      <c r="K44" s="13"/>
    </row>
    <row r="45" spans="6:23" ht="18" customHeight="1" thickBot="1">
      <c r="F45" s="8" t="s">
        <v>56</v>
      </c>
      <c r="G45" s="8"/>
      <c r="H45" s="8"/>
      <c r="I45" s="8"/>
      <c r="J45" s="8"/>
      <c r="K45" s="8"/>
      <c r="L45" s="8"/>
      <c r="M45" s="8"/>
      <c r="O45" s="14">
        <f>+R26+R37</f>
        <v>16291323.003783247</v>
      </c>
      <c r="P45" s="14"/>
      <c r="Q45" s="14"/>
      <c r="R45" s="14"/>
      <c r="U45" s="14">
        <f>+W26+W37</f>
        <v>17777038.63</v>
      </c>
      <c r="V45" s="14"/>
      <c r="W45" s="14"/>
    </row>
    <row r="46" ht="10.5" customHeight="1" thickTop="1"/>
    <row r="47" spans="18:23" s="9" customFormat="1" ht="12.75" customHeight="1">
      <c r="R47" s="9">
        <f>+O45-R24</f>
        <v>0</v>
      </c>
      <c r="W47" s="9">
        <f>+U45-W24</f>
        <v>0</v>
      </c>
    </row>
  </sheetData>
  <sheetProtection/>
  <mergeCells count="93">
    <mergeCell ref="A2:AB5"/>
    <mergeCell ref="P8:S8"/>
    <mergeCell ref="V8:X8"/>
    <mergeCell ref="Z8:AB8"/>
    <mergeCell ref="A10:G10"/>
    <mergeCell ref="AA10:AB10"/>
    <mergeCell ref="B11:H11"/>
    <mergeCell ref="AA11:AB11"/>
    <mergeCell ref="A12:B12"/>
    <mergeCell ref="E12:O12"/>
    <mergeCell ref="AA12:AB12"/>
    <mergeCell ref="A13:B13"/>
    <mergeCell ref="E13:O13"/>
    <mergeCell ref="AA13:AB13"/>
    <mergeCell ref="A14:B14"/>
    <mergeCell ref="E14:O14"/>
    <mergeCell ref="AA14:AB14"/>
    <mergeCell ref="A15:B15"/>
    <mergeCell ref="E15:O15"/>
    <mergeCell ref="AA15:AB15"/>
    <mergeCell ref="A16:B16"/>
    <mergeCell ref="E16:O16"/>
    <mergeCell ref="AA16:AB16"/>
    <mergeCell ref="B17:H17"/>
    <mergeCell ref="AA17:AB17"/>
    <mergeCell ref="A18:B18"/>
    <mergeCell ref="E18:O18"/>
    <mergeCell ref="AA18:AB18"/>
    <mergeCell ref="A19:B19"/>
    <mergeCell ref="E19:O19"/>
    <mergeCell ref="AA19:AB19"/>
    <mergeCell ref="A20:B20"/>
    <mergeCell ref="E20:O20"/>
    <mergeCell ref="AA20:AB20"/>
    <mergeCell ref="A21:B21"/>
    <mergeCell ref="E21:O21"/>
    <mergeCell ref="AA21:AB21"/>
    <mergeCell ref="A22:B22"/>
    <mergeCell ref="E22:O22"/>
    <mergeCell ref="AA22:AB22"/>
    <mergeCell ref="G24:L24"/>
    <mergeCell ref="A26:G26"/>
    <mergeCell ref="AA26:AB26"/>
    <mergeCell ref="B27:H27"/>
    <mergeCell ref="AA27:AB27"/>
    <mergeCell ref="A28:B28"/>
    <mergeCell ref="E28:O28"/>
    <mergeCell ref="AA28:AB28"/>
    <mergeCell ref="A29:B29"/>
    <mergeCell ref="E29:O29"/>
    <mergeCell ref="AA29:AB29"/>
    <mergeCell ref="A30:B30"/>
    <mergeCell ref="E30:O30"/>
    <mergeCell ref="AA30:AB30"/>
    <mergeCell ref="A31:B31"/>
    <mergeCell ref="E31:O31"/>
    <mergeCell ref="AA31:AB31"/>
    <mergeCell ref="A32:B32"/>
    <mergeCell ref="E32:O32"/>
    <mergeCell ref="AA32:AB32"/>
    <mergeCell ref="A33:B33"/>
    <mergeCell ref="E33:O33"/>
    <mergeCell ref="AA33:AB33"/>
    <mergeCell ref="B34:H34"/>
    <mergeCell ref="AA34:AB34"/>
    <mergeCell ref="A35:B35"/>
    <mergeCell ref="E35:O35"/>
    <mergeCell ref="AA35:AB35"/>
    <mergeCell ref="A36:B36"/>
    <mergeCell ref="E36:O36"/>
    <mergeCell ref="AA36:AB36"/>
    <mergeCell ref="A37:G37"/>
    <mergeCell ref="AA37:AB37"/>
    <mergeCell ref="B38:H38"/>
    <mergeCell ref="AA38:AB38"/>
    <mergeCell ref="A39:B39"/>
    <mergeCell ref="E39:O39"/>
    <mergeCell ref="AA39:AB39"/>
    <mergeCell ref="A40:B40"/>
    <mergeCell ref="E40:O40"/>
    <mergeCell ref="AA40:AB40"/>
    <mergeCell ref="A41:B41"/>
    <mergeCell ref="E41:O41"/>
    <mergeCell ref="AA41:AB41"/>
    <mergeCell ref="A42:B42"/>
    <mergeCell ref="E42:O42"/>
    <mergeCell ref="AA42:AB42"/>
    <mergeCell ref="A43:B43"/>
    <mergeCell ref="E43:O43"/>
    <mergeCell ref="AA43:AB43"/>
    <mergeCell ref="E44:K44"/>
    <mergeCell ref="O45:R45"/>
    <mergeCell ref="U45:W45"/>
  </mergeCells>
  <printOptions horizontalCentered="1"/>
  <pageMargins left="0.15748031496062992" right="0.15748031496062992" top="0.2362204724409449" bottom="0.15748031496062992" header="0" footer="0"/>
  <pageSetup fitToHeight="0" fitToWidth="0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D41" sqref="D41"/>
    </sheetView>
  </sheetViews>
  <sheetFormatPr defaultColWidth="11.421875" defaultRowHeight="12.75"/>
  <cols>
    <col min="1" max="1" width="6.421875" style="35" customWidth="1"/>
    <col min="2" max="2" width="41.00390625" style="35" bestFit="1" customWidth="1"/>
    <col min="3" max="3" width="8.7109375" style="36" bestFit="1" customWidth="1"/>
    <col min="4" max="4" width="17.8515625" style="24" customWidth="1"/>
    <col min="5" max="5" width="4.00390625" style="37" customWidth="1"/>
    <col min="6" max="6" width="17.8515625" style="24" customWidth="1"/>
    <col min="7" max="7" width="4.8515625" style="24" hidden="1" customWidth="1"/>
    <col min="8" max="8" width="15.00390625" style="24" hidden="1" customWidth="1"/>
    <col min="9" max="9" width="13.8515625" style="25" bestFit="1" customWidth="1"/>
    <col min="10" max="10" width="15.57421875" style="25" bestFit="1" customWidth="1"/>
    <col min="11" max="16384" width="11.421875" style="26" customWidth="1"/>
  </cols>
  <sheetData>
    <row r="1" spans="1:6" ht="67.5" customHeight="1">
      <c r="A1" s="23" t="s">
        <v>57</v>
      </c>
      <c r="B1" s="23"/>
      <c r="C1" s="23"/>
      <c r="D1" s="23"/>
      <c r="E1" s="23"/>
      <c r="F1" s="23"/>
    </row>
    <row r="3" spans="1:10" s="33" customFormat="1" ht="10.5">
      <c r="A3" s="27"/>
      <c r="B3" s="27"/>
      <c r="C3" s="28"/>
      <c r="D3" s="29">
        <v>2017</v>
      </c>
      <c r="E3" s="30"/>
      <c r="F3" s="29">
        <v>2016</v>
      </c>
      <c r="G3" s="31"/>
      <c r="H3" s="31" t="s">
        <v>6</v>
      </c>
      <c r="I3" s="32"/>
      <c r="J3" s="32"/>
    </row>
    <row r="4" ht="12.75">
      <c r="A4" s="34" t="s">
        <v>58</v>
      </c>
    </row>
    <row r="5" ht="12.75">
      <c r="A5" s="34"/>
    </row>
    <row r="6" spans="2:8" ht="12.75">
      <c r="B6" s="34" t="s">
        <v>59</v>
      </c>
      <c r="C6" s="38"/>
      <c r="D6" s="39">
        <v>5010885.52</v>
      </c>
      <c r="E6" s="38"/>
      <c r="F6" s="39">
        <v>32488971.28</v>
      </c>
      <c r="G6" s="39"/>
      <c r="H6" s="39">
        <f>+D6-F6</f>
        <v>-27478085.76</v>
      </c>
    </row>
    <row r="7" spans="1:8" ht="12.75">
      <c r="A7" s="34"/>
      <c r="C7" s="37"/>
      <c r="D7" s="40"/>
      <c r="F7" s="40"/>
      <c r="G7" s="40"/>
      <c r="H7" s="40"/>
    </row>
    <row r="8" spans="1:10" s="45" customFormat="1" ht="12.75">
      <c r="A8" s="41" t="s">
        <v>60</v>
      </c>
      <c r="B8" s="41" t="s">
        <v>61</v>
      </c>
      <c r="C8" s="42"/>
      <c r="D8" s="43">
        <v>4061239.76</v>
      </c>
      <c r="E8" s="42"/>
      <c r="F8" s="43">
        <v>26307016.03</v>
      </c>
      <c r="G8" s="43"/>
      <c r="H8" s="43">
        <f>+D8-F8</f>
        <v>-22245776.270000003</v>
      </c>
      <c r="I8" s="44"/>
      <c r="J8" s="25"/>
    </row>
    <row r="9" spans="1:10" s="50" customFormat="1" ht="12.75">
      <c r="A9" s="46" t="s">
        <v>60</v>
      </c>
      <c r="B9" s="46"/>
      <c r="C9" s="47"/>
      <c r="D9" s="48"/>
      <c r="E9" s="47"/>
      <c r="F9" s="48"/>
      <c r="G9" s="48"/>
      <c r="H9" s="48"/>
      <c r="I9" s="49"/>
      <c r="J9" s="49"/>
    </row>
    <row r="10" spans="1:8" ht="13.5" thickBot="1">
      <c r="A10" s="51" t="s">
        <v>60</v>
      </c>
      <c r="B10" s="52" t="s">
        <v>62</v>
      </c>
      <c r="C10" s="37"/>
      <c r="D10" s="53">
        <f>+D6-D8</f>
        <v>949645.7599999998</v>
      </c>
      <c r="F10" s="53">
        <f>+F6-F8</f>
        <v>6181955.25</v>
      </c>
      <c r="G10" s="54"/>
      <c r="H10" s="54">
        <f>+D10-F10</f>
        <v>-5232309.49</v>
      </c>
    </row>
    <row r="11" ht="12.75">
      <c r="A11" s="34"/>
    </row>
    <row r="12" spans="1:10" s="60" customFormat="1" ht="12.75">
      <c r="A12" s="55" t="s">
        <v>63</v>
      </c>
      <c r="B12" s="55"/>
      <c r="C12" s="56"/>
      <c r="D12" s="57"/>
      <c r="E12" s="58"/>
      <c r="F12" s="57"/>
      <c r="G12" s="57"/>
      <c r="H12" s="57"/>
      <c r="I12" s="59"/>
      <c r="J12" s="59"/>
    </row>
    <row r="13" spans="1:10" s="60" customFormat="1" ht="12.75">
      <c r="A13" s="55"/>
      <c r="B13" s="55"/>
      <c r="C13" s="56"/>
      <c r="D13" s="57"/>
      <c r="E13" s="58"/>
      <c r="F13" s="57"/>
      <c r="G13" s="57"/>
      <c r="H13" s="57"/>
      <c r="I13" s="59"/>
      <c r="J13" s="59"/>
    </row>
    <row r="14" spans="1:10" s="60" customFormat="1" ht="12.75">
      <c r="A14" s="55"/>
      <c r="B14" s="61" t="s">
        <v>64</v>
      </c>
      <c r="C14" s="62"/>
      <c r="D14" s="63">
        <f>36532.24+4635.74</f>
        <v>41167.979999999996</v>
      </c>
      <c r="E14" s="64"/>
      <c r="F14" s="63">
        <v>387542.02</v>
      </c>
      <c r="G14" s="63"/>
      <c r="H14" s="63">
        <f aca="true" t="shared" si="0" ref="H14:H22">+D14-F14</f>
        <v>-346374.04000000004</v>
      </c>
      <c r="I14" s="59"/>
      <c r="J14" s="59"/>
    </row>
    <row r="15" spans="1:10" s="60" customFormat="1" ht="12.75">
      <c r="A15" s="55" t="s">
        <v>60</v>
      </c>
      <c r="B15" s="55" t="s">
        <v>0</v>
      </c>
      <c r="C15" s="56"/>
      <c r="D15" s="57">
        <v>46190.5</v>
      </c>
      <c r="E15" s="58"/>
      <c r="F15" s="57">
        <v>248301.35</v>
      </c>
      <c r="G15" s="57"/>
      <c r="H15" s="57">
        <f t="shared" si="0"/>
        <v>-202110.85</v>
      </c>
      <c r="I15" s="59"/>
      <c r="J15" s="59"/>
    </row>
    <row r="16" spans="1:10" s="60" customFormat="1" ht="12.75">
      <c r="A16" s="55"/>
      <c r="B16" s="55" t="s">
        <v>1</v>
      </c>
      <c r="C16" s="56"/>
      <c r="D16" s="57">
        <v>12580.86</v>
      </c>
      <c r="E16" s="58"/>
      <c r="F16" s="57">
        <v>1008.62</v>
      </c>
      <c r="G16" s="57"/>
      <c r="H16" s="57"/>
      <c r="I16" s="59"/>
      <c r="J16" s="59"/>
    </row>
    <row r="17" spans="1:10" s="60" customFormat="1" ht="12.75">
      <c r="A17" s="55"/>
      <c r="B17" s="55" t="s">
        <v>65</v>
      </c>
      <c r="C17" s="56"/>
      <c r="D17" s="57">
        <v>218714.12</v>
      </c>
      <c r="E17" s="58"/>
      <c r="F17" s="57">
        <v>1571618.47</v>
      </c>
      <c r="G17" s="57"/>
      <c r="H17" s="57">
        <f t="shared" si="0"/>
        <v>-1352904.35</v>
      </c>
      <c r="I17" s="59"/>
      <c r="J17" s="59"/>
    </row>
    <row r="18" spans="1:10" s="60" customFormat="1" ht="12.75">
      <c r="A18" s="55" t="s">
        <v>60</v>
      </c>
      <c r="B18" s="55" t="s">
        <v>66</v>
      </c>
      <c r="C18" s="56"/>
      <c r="D18" s="65">
        <v>68874.9</v>
      </c>
      <c r="E18" s="58"/>
      <c r="F18" s="57">
        <v>590202.46</v>
      </c>
      <c r="G18" s="57"/>
      <c r="H18" s="57">
        <f t="shared" si="0"/>
        <v>-521327.55999999994</v>
      </c>
      <c r="I18" s="59"/>
      <c r="J18" s="59"/>
    </row>
    <row r="19" spans="1:10" s="68" customFormat="1" ht="12.75">
      <c r="A19" s="66" t="s">
        <v>60</v>
      </c>
      <c r="B19" s="55" t="s">
        <v>67</v>
      </c>
      <c r="C19" s="56"/>
      <c r="D19" s="57">
        <v>119539.5</v>
      </c>
      <c r="E19" s="58"/>
      <c r="F19" s="57">
        <v>742096.4</v>
      </c>
      <c r="G19" s="57"/>
      <c r="H19" s="57">
        <f t="shared" si="0"/>
        <v>-622556.9</v>
      </c>
      <c r="I19" s="67"/>
      <c r="J19" s="67"/>
    </row>
    <row r="20" spans="1:10" s="60" customFormat="1" ht="12.75">
      <c r="A20" s="55"/>
      <c r="B20" s="55" t="s">
        <v>2</v>
      </c>
      <c r="C20" s="56"/>
      <c r="D20" s="65">
        <v>114089.91</v>
      </c>
      <c r="E20" s="58"/>
      <c r="F20" s="57">
        <v>639651.95</v>
      </c>
      <c r="G20" s="57"/>
      <c r="H20" s="57">
        <f t="shared" si="0"/>
        <v>-525562.0399999999</v>
      </c>
      <c r="I20" s="59"/>
      <c r="J20" s="59"/>
    </row>
    <row r="21" spans="1:10" s="45" customFormat="1" ht="12.75">
      <c r="A21" s="41"/>
      <c r="B21" s="41"/>
      <c r="C21" s="42"/>
      <c r="D21" s="43"/>
      <c r="E21" s="42"/>
      <c r="F21" s="43"/>
      <c r="G21" s="43"/>
      <c r="H21" s="43">
        <f t="shared" si="0"/>
        <v>0</v>
      </c>
      <c r="I21" s="44"/>
      <c r="J21" s="25"/>
    </row>
    <row r="22" spans="1:8" ht="13.5" thickBot="1">
      <c r="A22" s="34" t="s">
        <v>60</v>
      </c>
      <c r="B22" s="52"/>
      <c r="C22" s="37"/>
      <c r="D22" s="53">
        <f>SUM(D14:D21)</f>
        <v>621157.77</v>
      </c>
      <c r="F22" s="53">
        <f>SUM(F14:F21)</f>
        <v>4180421.2699999996</v>
      </c>
      <c r="G22" s="54"/>
      <c r="H22" s="54">
        <f t="shared" si="0"/>
        <v>-3559263.4999999995</v>
      </c>
    </row>
    <row r="23" spans="1:10" s="50" customFormat="1" ht="12.75">
      <c r="A23" s="46"/>
      <c r="B23" s="46"/>
      <c r="C23" s="69"/>
      <c r="D23" s="70"/>
      <c r="E23" s="47"/>
      <c r="F23" s="70"/>
      <c r="G23" s="70"/>
      <c r="H23" s="70"/>
      <c r="I23" s="49"/>
      <c r="J23" s="49"/>
    </row>
    <row r="25" spans="2:8" ht="12.75">
      <c r="B25" s="71" t="s">
        <v>68</v>
      </c>
      <c r="C25" s="72"/>
      <c r="D25" s="73">
        <f>+D10-D22</f>
        <v>328487.98999999976</v>
      </c>
      <c r="E25" s="74"/>
      <c r="F25" s="73">
        <f>+F10-F22</f>
        <v>2001533.9800000004</v>
      </c>
      <c r="G25" s="75"/>
      <c r="H25" s="75">
        <f aca="true" t="shared" si="1" ref="H25:H41">+D25-F25</f>
        <v>-1673045.9900000007</v>
      </c>
    </row>
    <row r="26" spans="2:8" ht="12.75">
      <c r="B26" s="76"/>
      <c r="C26" s="72"/>
      <c r="D26" s="73"/>
      <c r="E26" s="74"/>
      <c r="F26" s="73"/>
      <c r="G26" s="75"/>
      <c r="H26" s="75">
        <f t="shared" si="1"/>
        <v>0</v>
      </c>
    </row>
    <row r="27" spans="1:8" ht="12.75">
      <c r="A27" s="35" t="s">
        <v>69</v>
      </c>
      <c r="B27" s="76"/>
      <c r="C27" s="72"/>
      <c r="D27" s="73"/>
      <c r="E27" s="74"/>
      <c r="F27" s="73"/>
      <c r="G27" s="75"/>
      <c r="H27" s="75">
        <f t="shared" si="1"/>
        <v>0</v>
      </c>
    </row>
    <row r="28" spans="2:8" ht="12.75">
      <c r="B28" s="76"/>
      <c r="C28" s="72"/>
      <c r="D28" s="73"/>
      <c r="E28" s="74"/>
      <c r="F28" s="73"/>
      <c r="G28" s="75"/>
      <c r="H28" s="75">
        <f t="shared" si="1"/>
        <v>0</v>
      </c>
    </row>
    <row r="29" spans="2:8" ht="12.75">
      <c r="B29" s="77" t="s">
        <v>70</v>
      </c>
      <c r="C29" s="72"/>
      <c r="D29" s="73">
        <v>98342.87</v>
      </c>
      <c r="E29" s="74"/>
      <c r="F29" s="73">
        <v>412488.06</v>
      </c>
      <c r="G29" s="78"/>
      <c r="H29" s="78">
        <f t="shared" si="1"/>
        <v>-314145.19</v>
      </c>
    </row>
    <row r="30" spans="2:8" ht="12.75">
      <c r="B30" s="77" t="s">
        <v>71</v>
      </c>
      <c r="C30" s="72"/>
      <c r="D30" s="73">
        <v>1698.46</v>
      </c>
      <c r="E30" s="74"/>
      <c r="F30" s="73">
        <v>25329.8</v>
      </c>
      <c r="G30" s="78"/>
      <c r="H30" s="78"/>
    </row>
    <row r="31" spans="2:8" ht="12.75">
      <c r="B31" s="76"/>
      <c r="C31" s="72"/>
      <c r="D31" s="79"/>
      <c r="E31" s="74"/>
      <c r="F31" s="79"/>
      <c r="G31" s="75"/>
      <c r="H31" s="75">
        <f t="shared" si="1"/>
        <v>0</v>
      </c>
    </row>
    <row r="32" spans="2:8" ht="12.75">
      <c r="B32" s="80" t="s">
        <v>72</v>
      </c>
      <c r="C32" s="72"/>
      <c r="D32" s="81">
        <f>+D25-D29-D30</f>
        <v>228446.65999999977</v>
      </c>
      <c r="E32" s="74"/>
      <c r="F32" s="81">
        <f>+F25-F29-F30</f>
        <v>1563716.1200000003</v>
      </c>
      <c r="G32" s="75"/>
      <c r="H32" s="75">
        <f t="shared" si="1"/>
        <v>-1335269.4600000007</v>
      </c>
    </row>
    <row r="33" spans="2:8" ht="12.75">
      <c r="B33" s="76"/>
      <c r="C33" s="72"/>
      <c r="D33" s="79"/>
      <c r="E33" s="74"/>
      <c r="F33" s="79"/>
      <c r="G33" s="75"/>
      <c r="H33" s="75">
        <f t="shared" si="1"/>
        <v>0</v>
      </c>
    </row>
    <row r="34" spans="1:8" ht="12.75">
      <c r="A34" s="76" t="s">
        <v>73</v>
      </c>
      <c r="B34" s="82"/>
      <c r="C34" s="72"/>
      <c r="D34" s="83">
        <v>0</v>
      </c>
      <c r="E34" s="74"/>
      <c r="F34" s="83">
        <v>109460.13</v>
      </c>
      <c r="G34" s="75"/>
      <c r="H34" s="75">
        <f>+D34-F34</f>
        <v>-109460.13</v>
      </c>
    </row>
    <row r="35" spans="2:8" ht="12.75">
      <c r="B35" s="76"/>
      <c r="C35" s="72"/>
      <c r="D35" s="79"/>
      <c r="E35" s="74"/>
      <c r="F35" s="79"/>
      <c r="G35" s="75"/>
      <c r="H35" s="75">
        <f t="shared" si="1"/>
        <v>0</v>
      </c>
    </row>
    <row r="36" spans="1:8" ht="12.75">
      <c r="A36" s="82"/>
      <c r="B36" s="52" t="s">
        <v>74</v>
      </c>
      <c r="C36" s="72"/>
      <c r="D36" s="81">
        <f>+D32-D38</f>
        <v>228446.65999999977</v>
      </c>
      <c r="E36" s="74"/>
      <c r="F36" s="81">
        <f>+F32-F34</f>
        <v>1454255.9900000002</v>
      </c>
      <c r="G36" s="75"/>
      <c r="H36" s="75">
        <f t="shared" si="1"/>
        <v>-1225809.3300000005</v>
      </c>
    </row>
    <row r="37" spans="2:8" ht="12.75">
      <c r="B37" s="76"/>
      <c r="C37" s="72"/>
      <c r="D37" s="79"/>
      <c r="E37" s="74"/>
      <c r="F37" s="79"/>
      <c r="G37" s="75"/>
      <c r="H37" s="75">
        <f t="shared" si="1"/>
        <v>0</v>
      </c>
    </row>
    <row r="38" spans="1:8" ht="12.75">
      <c r="A38" s="76" t="s">
        <v>75</v>
      </c>
      <c r="B38" s="82"/>
      <c r="C38" s="72"/>
      <c r="D38" s="83">
        <v>0</v>
      </c>
      <c r="E38" s="74"/>
      <c r="F38" s="79">
        <v>475985.93</v>
      </c>
      <c r="G38" s="75"/>
      <c r="H38" s="75">
        <f>+D38-F38</f>
        <v>-475985.93</v>
      </c>
    </row>
    <row r="39" spans="1:8" ht="12.75">
      <c r="A39" s="76" t="s">
        <v>76</v>
      </c>
      <c r="B39" s="82"/>
      <c r="C39" s="72"/>
      <c r="D39" s="83"/>
      <c r="E39" s="74"/>
      <c r="F39" s="79">
        <v>59105.33</v>
      </c>
      <c r="G39" s="75"/>
      <c r="H39" s="75"/>
    </row>
    <row r="40" ht="12.75">
      <c r="H40" s="24">
        <f t="shared" si="1"/>
        <v>0</v>
      </c>
    </row>
    <row r="41" spans="1:8" ht="13.5" thickBot="1">
      <c r="A41" s="84"/>
      <c r="B41" s="85" t="s">
        <v>77</v>
      </c>
      <c r="C41" s="86"/>
      <c r="D41" s="87">
        <f>+D36-D34</f>
        <v>228446.65999999977</v>
      </c>
      <c r="E41" s="88"/>
      <c r="F41" s="87">
        <f>+F36-F38-F39</f>
        <v>919164.7300000003</v>
      </c>
      <c r="G41" s="75"/>
      <c r="H41" s="75">
        <f t="shared" si="1"/>
        <v>-690718.0700000005</v>
      </c>
    </row>
    <row r="42" spans="2:8" ht="13.5" thickTop="1">
      <c r="B42" s="76"/>
      <c r="C42" s="72"/>
      <c r="D42" s="73"/>
      <c r="E42" s="74"/>
      <c r="F42" s="73"/>
      <c r="G42" s="75"/>
      <c r="H42" s="75"/>
    </row>
    <row r="43" spans="2:8" ht="12.75">
      <c r="B43" s="76"/>
      <c r="C43" s="72"/>
      <c r="D43" s="73"/>
      <c r="E43" s="74"/>
      <c r="F43" s="73"/>
      <c r="G43" s="75"/>
      <c r="H43" s="75"/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Daysi.Perez</cp:lastModifiedBy>
  <cp:lastPrinted>2017-03-21T21:03:19Z</cp:lastPrinted>
  <dcterms:created xsi:type="dcterms:W3CDTF">2017-11-17T20:19:07Z</dcterms:created>
  <dcterms:modified xsi:type="dcterms:W3CDTF">2017-11-17T22:50:24Z</dcterms:modified>
  <cp:category/>
  <cp:version/>
  <cp:contentType/>
  <cp:contentStatus/>
</cp:coreProperties>
</file>